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10560" windowWidth="9210" windowHeight="6555"/>
  </bookViews>
  <sheets>
    <sheet name="附件10" sheetId="2" r:id="rId1"/>
    <sheet name="Sheet1" sheetId="1" r:id="rId2"/>
    <sheet name="Sheet3" sheetId="3" r:id="rId3"/>
  </sheets>
  <definedNames>
    <definedName name="_xlnm.Print_Area" localSheetId="0">附件10!$A$1:$K$26</definedName>
  </definedNames>
  <calcPr calcId="144525" concurrentCalc="0"/>
</workbook>
</file>

<file path=xl/sharedStrings.xml><?xml version="1.0" encoding="utf-8"?>
<sst xmlns="http://schemas.openxmlformats.org/spreadsheetml/2006/main" count="70">
  <si>
    <t>附件10：</t>
  </si>
  <si>
    <t>四川文理学院2017国家奖助学金名额分配表</t>
  </si>
  <si>
    <t>学院</t>
  </si>
  <si>
    <t>国家奖学金</t>
  </si>
  <si>
    <t>国家励志奖学金</t>
  </si>
  <si>
    <t>国家助学金</t>
  </si>
  <si>
    <t>本科学生人数</t>
  </si>
  <si>
    <t>专科学生人数</t>
  </si>
  <si>
    <t>本科
名额</t>
  </si>
  <si>
    <t>专科
名额</t>
  </si>
  <si>
    <t>学生人数</t>
  </si>
  <si>
    <t>名额</t>
  </si>
  <si>
    <t>今年余数</t>
  </si>
  <si>
    <t>学生
人数</t>
  </si>
  <si>
    <t>今年
余数</t>
  </si>
  <si>
    <t>文学与传播学院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</si>
  <si>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.14</t>
    </r>
  </si>
  <si>
    <t xml:space="preserve">马克思主义学院 
政法学院   </t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</si>
  <si>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0.14</t>
    </r>
  </si>
  <si>
    <t>外国语学院</t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</si>
  <si>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0.52</t>
    </r>
  </si>
  <si>
    <t>数学学院</t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</si>
  <si>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0.04</t>
    </r>
  </si>
  <si>
    <t>智能制造学院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</si>
  <si>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.36</t>
    </r>
  </si>
  <si>
    <t>化学化工学院</t>
  </si>
  <si>
    <t>音乐与
演艺学院</t>
  </si>
  <si>
    <r>
      <rPr>
        <sz val="11"/>
        <color indexed="8"/>
        <rFont val="宋体"/>
        <charset val="134"/>
      </rPr>
      <t xml:space="preserve">375
</t>
    </r>
    <r>
      <rPr>
        <sz val="10"/>
        <color indexed="8"/>
        <rFont val="宋体"/>
        <charset val="134"/>
      </rPr>
      <t>（30免师）</t>
    </r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</si>
  <si>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0.2</t>
    </r>
  </si>
  <si>
    <t>美术学院</t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</si>
  <si>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0.58</t>
    </r>
  </si>
  <si>
    <t>康养产业学院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</si>
  <si>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.25</t>
    </r>
  </si>
  <si>
    <t>体育学院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</si>
  <si>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.49</t>
    </r>
  </si>
  <si>
    <t>教师教育学院</t>
  </si>
  <si>
    <r>
      <rPr>
        <sz val="11"/>
        <color indexed="8"/>
        <rFont val="宋体"/>
        <charset val="134"/>
      </rPr>
      <t xml:space="preserve">563
</t>
    </r>
    <r>
      <rPr>
        <sz val="10"/>
        <color indexed="8"/>
        <rFont val="宋体"/>
        <charset val="134"/>
      </rPr>
      <t>（40免师）</t>
    </r>
  </si>
  <si>
    <r>
      <rPr>
        <sz val="11"/>
        <color indexed="8"/>
        <rFont val="宋体"/>
        <charset val="134"/>
      </rPr>
      <t xml:space="preserve">109
</t>
    </r>
    <r>
      <rPr>
        <sz val="10"/>
        <color indexed="8"/>
        <rFont val="宋体"/>
        <charset val="134"/>
      </rPr>
      <t>（109免师）</t>
    </r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</si>
  <si>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0.22</t>
    </r>
  </si>
  <si>
    <t>财经管理学院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</si>
  <si>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.16</t>
    </r>
  </si>
  <si>
    <t>建筑工程
学院</t>
  </si>
  <si>
    <r>
      <rPr>
        <sz val="11"/>
        <color indexed="8"/>
        <rFont val="宋体"/>
        <charset val="134"/>
      </rPr>
      <t>-</t>
    </r>
    <r>
      <rPr>
        <sz val="11"/>
        <color theme="1"/>
        <charset val="134"/>
      </rPr>
      <t>0.36</t>
    </r>
  </si>
  <si>
    <t xml:space="preserve">生态旅游
学院   </t>
  </si>
  <si>
    <r>
      <rPr>
        <sz val="11"/>
        <color indexed="8"/>
        <rFont val="宋体"/>
        <charset val="134"/>
      </rPr>
      <t>0</t>
    </r>
    <r>
      <rPr>
        <sz val="11"/>
        <color theme="1"/>
        <charset val="134"/>
      </rPr>
      <t>.06</t>
    </r>
  </si>
  <si>
    <t>四川民族学校</t>
  </si>
  <si>
    <t>西昌学院</t>
  </si>
  <si>
    <t>总计</t>
  </si>
  <si>
    <t>省下达名额</t>
  </si>
  <si>
    <t>注：1、学生人数以各学上报人数为基准。</t>
  </si>
  <si>
    <t xml:space="preserve">    2、国家励志奖学金学生人数中不包含留学生、免费师范生，休学学生、2017年专升本学生、2017级全体学生。</t>
  </si>
  <si>
    <t xml:space="preserve">    3、国家助学金学生人数中不不包含留学生、免费师范生、休学学生，补录学生人数。</t>
  </si>
  <si>
    <t>在校生人数</t>
  </si>
  <si>
    <t>国奖</t>
  </si>
  <si>
    <t>国励</t>
  </si>
  <si>
    <t>国助</t>
  </si>
  <si>
    <t>人数</t>
  </si>
  <si>
    <t>复学、专升本</t>
  </si>
  <si>
    <t>休学</t>
  </si>
  <si>
    <t>复学</t>
  </si>
  <si>
    <t>补录</t>
  </si>
  <si>
    <t>免费师范生</t>
  </si>
  <si>
    <t>大二以上人数</t>
  </si>
  <si>
    <t>1.0以报2人</t>
  </si>
  <si>
    <t xml:space="preserve">马克思主义学院 政法学院   </t>
  </si>
  <si>
    <t xml:space="preserve"> </t>
  </si>
  <si>
    <t>音乐与演艺学院</t>
  </si>
  <si>
    <t>生态旅游学院</t>
  </si>
  <si>
    <t xml:space="preserve">建筑工程学院   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</si>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</sst>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indexed="10"/>
      <name val="宋体"/>
      <charset val="134"/>
    </font>
    <font>
      <sz val="16"/>
      <color indexed="8"/>
      <name val="仿宋_GB2312"/>
      <charset val="134"/>
    </font>
    <font>
      <sz val="16"/>
      <color indexed="10"/>
      <name val="仿宋_GB2312"/>
      <charset val="134"/>
    </font>
    <font>
      <sz val="10"/>
      <color indexed="8"/>
      <name val="宋体"/>
      <charset val="134"/>
    </font>
    <font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21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19" fillId="3" borderId="20" applyNumberFormat="0" applyAlignment="0" applyProtection="0">
      <alignment vertical="center"/>
    </xf>
    <xf numFmtId="0" fontId="27" fillId="18" borderId="24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49" fontId="0" fillId="0" borderId="6" xfId="0" applyNumberFormat="1" applyBorder="1" applyAlignment="1">
      <alignment vertical="center" wrapText="1"/>
    </xf>
    <xf numFmtId="49" fontId="0" fillId="0" borderId="7" xfId="0" applyNumberFormat="1" applyBorder="1" applyAlignment="1">
      <alignment vertical="center" wrapText="1"/>
    </xf>
    <xf numFmtId="49" fontId="0" fillId="0" borderId="8" xfId="0" applyNumberForma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0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49" fontId="0" fillId="0" borderId="15" xfId="0" applyNumberFormat="1" applyFill="1" applyBorder="1" applyAlignment="1">
      <alignment horizontal="center" vertical="center" wrapText="1"/>
    </xf>
    <xf numFmtId="49" fontId="0" fillId="0" borderId="9" xfId="0" applyNumberFormat="1" applyBorder="1" applyAlignment="1">
      <alignment vertical="center" wrapText="1"/>
    </xf>
    <xf numFmtId="0" fontId="1" fillId="0" borderId="9" xfId="0" applyFont="1" applyBorder="1">
      <alignment vertical="center"/>
    </xf>
    <xf numFmtId="0" fontId="1" fillId="0" borderId="15" xfId="0" applyFont="1" applyBorder="1">
      <alignment vertical="center"/>
    </xf>
    <xf numFmtId="0" fontId="1" fillId="0" borderId="1" xfId="0" applyFont="1" applyBorder="1">
      <alignment vertical="center"/>
    </xf>
    <xf numFmtId="49" fontId="0" fillId="0" borderId="0" xfId="0" applyNumberForma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49" fontId="8" fillId="0" borderId="7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E18" sqref="E18"/>
    </sheetView>
  </sheetViews>
  <sheetFormatPr defaultColWidth="9" defaultRowHeight="13.5"/>
  <cols>
    <col min="1" max="1" width="17" style="29" customWidth="1"/>
    <col min="2" max="2" width="7.625" customWidth="1"/>
    <col min="3" max="3" width="8" customWidth="1"/>
    <col min="4" max="4" width="7" style="30" customWidth="1"/>
    <col min="5" max="5" width="7.25" style="30" customWidth="1"/>
    <col min="6" max="6" width="5.875" customWidth="1"/>
    <col min="7" max="7" width="7.625" style="30" customWidth="1"/>
    <col min="8" max="8" width="5.5" customWidth="1"/>
    <col min="9" max="9" width="6.625" customWidth="1"/>
    <col min="10" max="10" width="7.25" style="30" customWidth="1"/>
    <col min="11" max="11" width="8" customWidth="1"/>
  </cols>
  <sheetData>
    <row r="1" ht="19.5" customHeight="1" spans="1:1">
      <c r="A1" s="29" t="s">
        <v>0</v>
      </c>
    </row>
    <row r="2" ht="29.1" customHeight="1" spans="1:1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="27" customFormat="1" ht="38.25" customHeight="1" spans="1:11">
      <c r="A3" s="32" t="s">
        <v>2</v>
      </c>
      <c r="B3" s="33" t="s">
        <v>3</v>
      </c>
      <c r="C3" s="34"/>
      <c r="D3" s="34"/>
      <c r="E3" s="35"/>
      <c r="F3" s="36" t="s">
        <v>4</v>
      </c>
      <c r="G3" s="37"/>
      <c r="H3" s="38"/>
      <c r="I3" s="32" t="s">
        <v>5</v>
      </c>
      <c r="J3" s="32"/>
      <c r="K3" s="32"/>
    </row>
    <row r="4" s="27" customFormat="1" ht="45" customHeight="1" spans="1:11">
      <c r="A4" s="32"/>
      <c r="B4" s="39" t="s">
        <v>6</v>
      </c>
      <c r="C4" s="39" t="s">
        <v>7</v>
      </c>
      <c r="D4" s="40" t="s">
        <v>8</v>
      </c>
      <c r="E4" s="40" t="s">
        <v>9</v>
      </c>
      <c r="F4" s="39" t="s">
        <v>10</v>
      </c>
      <c r="G4" s="40" t="s">
        <v>11</v>
      </c>
      <c r="H4" s="39" t="s">
        <v>12</v>
      </c>
      <c r="I4" s="39" t="s">
        <v>13</v>
      </c>
      <c r="J4" s="40" t="s">
        <v>11</v>
      </c>
      <c r="K4" s="39" t="s">
        <v>14</v>
      </c>
    </row>
    <row r="5" s="28" customFormat="1" ht="18.75" spans="1:11">
      <c r="A5" s="32" t="s">
        <v>15</v>
      </c>
      <c r="B5" s="32">
        <v>1188</v>
      </c>
      <c r="C5" s="32">
        <v>13</v>
      </c>
      <c r="D5" s="41">
        <v>3</v>
      </c>
      <c r="E5" s="41">
        <v>1</v>
      </c>
      <c r="F5" s="32">
        <v>1201</v>
      </c>
      <c r="G5" s="41">
        <v>61</v>
      </c>
      <c r="H5" s="32">
        <v>-0.07</v>
      </c>
      <c r="I5" s="32">
        <v>1585</v>
      </c>
      <c r="J5" s="41">
        <v>464</v>
      </c>
      <c r="K5" s="45" t="s">
        <v>16</v>
      </c>
    </row>
    <row r="6" s="28" customFormat="1" ht="42" customHeight="1" spans="1:11">
      <c r="A6" s="39" t="s">
        <v>17</v>
      </c>
      <c r="B6" s="32">
        <v>337</v>
      </c>
      <c r="C6" s="32">
        <v>80</v>
      </c>
      <c r="D6" s="41">
        <v>1</v>
      </c>
      <c r="E6" s="41">
        <v>1</v>
      </c>
      <c r="F6" s="32">
        <v>417</v>
      </c>
      <c r="G6" s="41">
        <v>21</v>
      </c>
      <c r="H6" s="32">
        <v>0.06</v>
      </c>
      <c r="I6" s="32">
        <v>564</v>
      </c>
      <c r="J6" s="41">
        <v>165</v>
      </c>
      <c r="K6" s="45" t="s">
        <v>18</v>
      </c>
    </row>
    <row r="7" s="28" customFormat="1" ht="18.75" spans="1:11">
      <c r="A7" s="32" t="s">
        <v>19</v>
      </c>
      <c r="B7" s="32">
        <v>683</v>
      </c>
      <c r="C7" s="32">
        <v>0</v>
      </c>
      <c r="D7" s="41">
        <v>2</v>
      </c>
      <c r="E7" s="41">
        <v>0</v>
      </c>
      <c r="F7" s="32">
        <v>683</v>
      </c>
      <c r="G7" s="41">
        <v>35</v>
      </c>
      <c r="H7" s="32">
        <v>0.09</v>
      </c>
      <c r="I7" s="32">
        <v>928</v>
      </c>
      <c r="J7" s="41">
        <v>273</v>
      </c>
      <c r="K7" s="45" t="s">
        <v>20</v>
      </c>
    </row>
    <row r="8" s="28" customFormat="1" ht="18.75" spans="1:11">
      <c r="A8" s="32" t="s">
        <v>21</v>
      </c>
      <c r="B8" s="32">
        <v>208</v>
      </c>
      <c r="C8" s="32">
        <v>0</v>
      </c>
      <c r="D8" s="41">
        <v>1</v>
      </c>
      <c r="E8" s="41">
        <v>0</v>
      </c>
      <c r="F8" s="32">
        <v>208</v>
      </c>
      <c r="G8" s="41">
        <v>10</v>
      </c>
      <c r="H8" s="32">
        <v>0.28</v>
      </c>
      <c r="I8" s="32">
        <v>312</v>
      </c>
      <c r="J8" s="41">
        <v>92</v>
      </c>
      <c r="K8" s="45" t="s">
        <v>22</v>
      </c>
    </row>
    <row r="9" s="28" customFormat="1" ht="18.75" spans="1:11">
      <c r="A9" s="32" t="s">
        <v>23</v>
      </c>
      <c r="B9" s="32">
        <v>1081</v>
      </c>
      <c r="C9" s="32">
        <v>89</v>
      </c>
      <c r="D9" s="41">
        <v>3</v>
      </c>
      <c r="E9" s="41">
        <v>1</v>
      </c>
      <c r="F9" s="32">
        <v>1170</v>
      </c>
      <c r="G9" s="41">
        <v>59</v>
      </c>
      <c r="H9" s="32">
        <v>-0.1</v>
      </c>
      <c r="I9" s="32">
        <v>1651</v>
      </c>
      <c r="J9" s="41">
        <v>484</v>
      </c>
      <c r="K9" s="45" t="s">
        <v>24</v>
      </c>
    </row>
    <row r="10" s="28" customFormat="1" ht="18.75" spans="1:11">
      <c r="A10" s="32" t="s">
        <v>25</v>
      </c>
      <c r="B10" s="32">
        <v>537</v>
      </c>
      <c r="C10" s="32">
        <v>0</v>
      </c>
      <c r="D10" s="41">
        <v>2</v>
      </c>
      <c r="E10" s="41">
        <v>0</v>
      </c>
      <c r="F10" s="32">
        <v>537</v>
      </c>
      <c r="G10" s="41">
        <v>27</v>
      </c>
      <c r="H10" s="32">
        <v>0.36</v>
      </c>
      <c r="I10" s="32">
        <v>767</v>
      </c>
      <c r="J10" s="41">
        <v>225</v>
      </c>
      <c r="K10" s="45" t="s">
        <v>20</v>
      </c>
    </row>
    <row r="11" s="28" customFormat="1" ht="39" customHeight="1" spans="1:11">
      <c r="A11" s="39" t="s">
        <v>26</v>
      </c>
      <c r="B11" s="39" t="s">
        <v>27</v>
      </c>
      <c r="C11" s="32">
        <v>88</v>
      </c>
      <c r="D11" s="41">
        <v>1</v>
      </c>
      <c r="E11" s="41">
        <v>1</v>
      </c>
      <c r="F11" s="32">
        <v>433</v>
      </c>
      <c r="G11" s="41">
        <v>22</v>
      </c>
      <c r="H11" s="32">
        <v>-0.18</v>
      </c>
      <c r="I11" s="32">
        <v>617</v>
      </c>
      <c r="J11" s="41">
        <v>181</v>
      </c>
      <c r="K11" s="45" t="s">
        <v>28</v>
      </c>
    </row>
    <row r="12" s="28" customFormat="1" ht="18.75" spans="1:11">
      <c r="A12" s="32" t="s">
        <v>29</v>
      </c>
      <c r="B12" s="32">
        <v>695</v>
      </c>
      <c r="C12" s="32">
        <v>55</v>
      </c>
      <c r="D12" s="41">
        <v>2</v>
      </c>
      <c r="E12" s="41">
        <v>1</v>
      </c>
      <c r="F12" s="32">
        <v>750</v>
      </c>
      <c r="G12" s="41">
        <v>38</v>
      </c>
      <c r="H12" s="32">
        <v>0.29</v>
      </c>
      <c r="I12" s="32">
        <v>1022</v>
      </c>
      <c r="J12" s="41">
        <v>300</v>
      </c>
      <c r="K12" s="45" t="s">
        <v>30</v>
      </c>
    </row>
    <row r="13" s="28" customFormat="1" ht="18.75" spans="1:11">
      <c r="A13" s="32" t="s">
        <v>31</v>
      </c>
      <c r="B13" s="32">
        <v>155</v>
      </c>
      <c r="C13" s="32">
        <v>65</v>
      </c>
      <c r="D13" s="41">
        <v>1</v>
      </c>
      <c r="E13" s="41">
        <v>1</v>
      </c>
      <c r="F13" s="32">
        <v>220</v>
      </c>
      <c r="G13" s="41">
        <v>11</v>
      </c>
      <c r="H13" s="32">
        <v>-0.06</v>
      </c>
      <c r="I13" s="32">
        <v>350</v>
      </c>
      <c r="J13" s="41">
        <v>102</v>
      </c>
      <c r="K13" s="45" t="s">
        <v>32</v>
      </c>
    </row>
    <row r="14" s="28" customFormat="1" ht="18.75" spans="1:11">
      <c r="A14" s="32" t="s">
        <v>33</v>
      </c>
      <c r="B14" s="32">
        <v>592</v>
      </c>
      <c r="C14" s="32">
        <v>44</v>
      </c>
      <c r="D14" s="41">
        <v>2</v>
      </c>
      <c r="E14" s="41">
        <v>1</v>
      </c>
      <c r="F14" s="32">
        <v>636</v>
      </c>
      <c r="G14" s="41">
        <v>33</v>
      </c>
      <c r="H14" s="32">
        <v>-0.3</v>
      </c>
      <c r="I14" s="32">
        <v>863</v>
      </c>
      <c r="J14" s="41">
        <v>252</v>
      </c>
      <c r="K14" s="45" t="s">
        <v>34</v>
      </c>
    </row>
    <row r="15" s="28" customFormat="1" ht="36" customHeight="1" spans="1:11">
      <c r="A15" s="32" t="s">
        <v>35</v>
      </c>
      <c r="B15" s="39" t="s">
        <v>36</v>
      </c>
      <c r="C15" s="39" t="s">
        <v>37</v>
      </c>
      <c r="D15" s="41">
        <v>2</v>
      </c>
      <c r="E15" s="41">
        <v>1</v>
      </c>
      <c r="F15" s="32">
        <v>523</v>
      </c>
      <c r="G15" s="41">
        <v>27</v>
      </c>
      <c r="H15" s="32">
        <v>-0.35</v>
      </c>
      <c r="I15" s="32">
        <v>678</v>
      </c>
      <c r="J15" s="41">
        <v>199</v>
      </c>
      <c r="K15" s="45" t="s">
        <v>38</v>
      </c>
    </row>
    <row r="16" s="28" customFormat="1" ht="18.75" spans="1:11">
      <c r="A16" s="32" t="s">
        <v>39</v>
      </c>
      <c r="B16" s="32">
        <v>855</v>
      </c>
      <c r="C16" s="32">
        <v>55</v>
      </c>
      <c r="D16" s="41">
        <v>2</v>
      </c>
      <c r="E16" s="41">
        <v>1</v>
      </c>
      <c r="F16" s="32">
        <v>910</v>
      </c>
      <c r="G16" s="41">
        <v>46</v>
      </c>
      <c r="H16" s="32">
        <v>-0.07</v>
      </c>
      <c r="I16" s="32">
        <v>1262</v>
      </c>
      <c r="J16" s="41">
        <v>370</v>
      </c>
      <c r="K16" s="45" t="s">
        <v>40</v>
      </c>
    </row>
    <row r="17" s="28" customFormat="1" ht="27" spans="1:11">
      <c r="A17" s="39" t="s">
        <v>41</v>
      </c>
      <c r="B17" s="32">
        <v>491</v>
      </c>
      <c r="C17" s="32">
        <v>89</v>
      </c>
      <c r="D17" s="41">
        <v>1</v>
      </c>
      <c r="E17" s="41">
        <v>1</v>
      </c>
      <c r="F17" s="32">
        <v>580</v>
      </c>
      <c r="G17" s="41">
        <v>30</v>
      </c>
      <c r="H17" s="32">
        <v>-0.15</v>
      </c>
      <c r="I17" s="32">
        <v>764</v>
      </c>
      <c r="J17" s="41">
        <v>224</v>
      </c>
      <c r="K17" s="45" t="s">
        <v>42</v>
      </c>
    </row>
    <row r="18" s="28" customFormat="1" ht="27" spans="1:11">
      <c r="A18" s="39" t="s">
        <v>43</v>
      </c>
      <c r="B18" s="32">
        <v>173</v>
      </c>
      <c r="C18" s="32">
        <v>73</v>
      </c>
      <c r="D18" s="41">
        <v>1</v>
      </c>
      <c r="E18" s="41">
        <v>1</v>
      </c>
      <c r="F18" s="32">
        <v>246</v>
      </c>
      <c r="G18" s="41">
        <v>13</v>
      </c>
      <c r="H18" s="32">
        <v>-0.14</v>
      </c>
      <c r="I18" s="32">
        <v>397</v>
      </c>
      <c r="J18" s="41">
        <v>116</v>
      </c>
      <c r="K18" s="45" t="s">
        <v>44</v>
      </c>
    </row>
    <row r="19" s="28" customFormat="1" ht="18.75" spans="1:11">
      <c r="A19" s="39" t="s">
        <v>45</v>
      </c>
      <c r="B19" s="32"/>
      <c r="C19" s="32"/>
      <c r="D19" s="41"/>
      <c r="E19" s="41"/>
      <c r="F19" s="32"/>
      <c r="G19" s="41"/>
      <c r="H19" s="32"/>
      <c r="I19" s="32">
        <v>76</v>
      </c>
      <c r="J19" s="41">
        <v>22</v>
      </c>
      <c r="K19" s="45"/>
    </row>
    <row r="20" s="28" customFormat="1" ht="18.75" spans="1:11">
      <c r="A20" s="39" t="s">
        <v>46</v>
      </c>
      <c r="B20" s="32"/>
      <c r="C20" s="32"/>
      <c r="D20" s="41"/>
      <c r="E20" s="41"/>
      <c r="F20" s="32"/>
      <c r="G20" s="41"/>
      <c r="H20" s="32"/>
      <c r="I20" s="32">
        <v>2</v>
      </c>
      <c r="J20" s="41">
        <v>1</v>
      </c>
      <c r="K20" s="45"/>
    </row>
    <row r="21" s="28" customFormat="1" ht="18.75" spans="1:11">
      <c r="A21" s="42" t="s">
        <v>47</v>
      </c>
      <c r="B21" s="32"/>
      <c r="C21" s="32"/>
      <c r="D21" s="41">
        <f>SUM(D5:D18)</f>
        <v>24</v>
      </c>
      <c r="E21" s="41">
        <v>11</v>
      </c>
      <c r="F21" s="32">
        <f>SUM(F5:F18)</f>
        <v>8514</v>
      </c>
      <c r="G21" s="41">
        <v>433</v>
      </c>
      <c r="H21" s="32"/>
      <c r="I21" s="32">
        <v>11838</v>
      </c>
      <c r="J21" s="41"/>
      <c r="K21" s="32"/>
    </row>
    <row r="22" s="28" customFormat="1" ht="18.75" spans="1:11">
      <c r="A22" s="42" t="s">
        <v>48</v>
      </c>
      <c r="B22" s="32"/>
      <c r="C22" s="32"/>
      <c r="D22" s="41">
        <v>17</v>
      </c>
      <c r="E22" s="41">
        <v>1</v>
      </c>
      <c r="F22" s="32"/>
      <c r="G22" s="41">
        <v>433</v>
      </c>
      <c r="H22" s="32"/>
      <c r="I22" s="32"/>
      <c r="J22" s="41">
        <v>3470</v>
      </c>
      <c r="K22" s="32"/>
    </row>
    <row r="24" spans="1:1">
      <c r="A24" s="29" t="s">
        <v>49</v>
      </c>
    </row>
    <row r="25" spans="1:8">
      <c r="A25" s="43" t="s">
        <v>50</v>
      </c>
      <c r="B25" s="43"/>
      <c r="C25" s="43"/>
      <c r="D25" s="44"/>
      <c r="E25" s="44"/>
      <c r="F25" s="43"/>
      <c r="G25" s="44"/>
      <c r="H25" s="43"/>
    </row>
    <row r="26" spans="1:11">
      <c r="A26" s="43" t="s">
        <v>51</v>
      </c>
      <c r="B26" s="43"/>
      <c r="C26" s="43"/>
      <c r="D26" s="43"/>
      <c r="E26" s="43"/>
      <c r="F26" s="43"/>
      <c r="G26" s="43"/>
      <c r="H26" s="43"/>
      <c r="I26" s="43"/>
      <c r="J26" s="44"/>
      <c r="K26" s="43"/>
    </row>
  </sheetData>
  <mergeCells count="5">
    <mergeCell ref="A2:K2"/>
    <mergeCell ref="B3:E3"/>
    <mergeCell ref="F3:H3"/>
    <mergeCell ref="I3:K3"/>
    <mergeCell ref="A3:A4"/>
  </mergeCells>
  <printOptions horizontalCentered="1"/>
  <pageMargins left="0.629166666666667" right="0.629166666666667" top="0.810416666666667" bottom="0.826388888888889" header="0.0388888888888889" footer="0.0388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A19"/>
  <sheetViews>
    <sheetView topLeftCell="C1" workbookViewId="0">
      <selection activeCell="Y5" sqref="Y5"/>
    </sheetView>
  </sheetViews>
  <sheetFormatPr defaultColWidth="9" defaultRowHeight="13.5"/>
  <cols>
    <col min="1" max="1" width="22" customWidth="1"/>
    <col min="4" max="4" width="6.75" customWidth="1"/>
    <col min="5" max="5" width="7.625" customWidth="1"/>
    <col min="6" max="6" width="6.625" customWidth="1"/>
    <col min="7" max="7" width="7.125" customWidth="1"/>
    <col min="9" max="9" width="6.25" customWidth="1"/>
    <col min="10" max="10" width="5.875" customWidth="1"/>
    <col min="12" max="12" width="6" customWidth="1"/>
    <col min="13" max="13" width="5.125" customWidth="1"/>
    <col min="14" max="14" width="10.25" customWidth="1"/>
    <col min="15" max="15" width="10" customWidth="1"/>
    <col min="17" max="17" width="11.25" customWidth="1"/>
    <col min="19" max="19" width="13.625" customWidth="1"/>
    <col min="25" max="25" width="10.875" customWidth="1"/>
  </cols>
  <sheetData>
    <row r="2" ht="14.25"/>
    <row r="3" ht="20.25" customHeight="1" spans="1:24">
      <c r="A3" s="2" t="s">
        <v>2</v>
      </c>
      <c r="B3" s="3">
        <v>2013</v>
      </c>
      <c r="C3" s="4"/>
      <c r="D3" s="5"/>
      <c r="E3" s="3">
        <v>2014</v>
      </c>
      <c r="F3" s="4"/>
      <c r="G3" s="5"/>
      <c r="H3" s="3">
        <v>2015</v>
      </c>
      <c r="I3" s="4"/>
      <c r="J3" s="20"/>
      <c r="K3" s="3">
        <v>2016</v>
      </c>
      <c r="L3" s="4"/>
      <c r="M3" s="4"/>
      <c r="N3" s="5"/>
      <c r="O3" s="21" t="s">
        <v>52</v>
      </c>
      <c r="R3" t="s">
        <v>53</v>
      </c>
      <c r="T3" t="s">
        <v>54</v>
      </c>
      <c r="X3" t="s">
        <v>55</v>
      </c>
    </row>
    <row r="4" ht="43.5" customHeight="1" spans="1:25">
      <c r="A4" s="6"/>
      <c r="B4" s="7" t="s">
        <v>56</v>
      </c>
      <c r="C4" s="8" t="s">
        <v>57</v>
      </c>
      <c r="D4" s="9" t="s">
        <v>58</v>
      </c>
      <c r="E4" s="7" t="s">
        <v>56</v>
      </c>
      <c r="F4" s="8" t="s">
        <v>57</v>
      </c>
      <c r="G4" s="9" t="s">
        <v>58</v>
      </c>
      <c r="H4" s="7" t="s">
        <v>56</v>
      </c>
      <c r="I4" s="8" t="s">
        <v>59</v>
      </c>
      <c r="J4" s="22" t="s">
        <v>58</v>
      </c>
      <c r="K4" s="7" t="s">
        <v>56</v>
      </c>
      <c r="L4" s="8" t="s">
        <v>60</v>
      </c>
      <c r="M4" s="8" t="s">
        <v>58</v>
      </c>
      <c r="N4" s="9" t="s">
        <v>61</v>
      </c>
      <c r="O4" s="21"/>
      <c r="Q4" s="26" t="s">
        <v>62</v>
      </c>
      <c r="S4" t="s">
        <v>63</v>
      </c>
      <c r="U4">
        <v>0.05009</v>
      </c>
      <c r="Y4">
        <v>0.29784</v>
      </c>
    </row>
    <row r="5" s="1" customFormat="1" ht="20.25" spans="1:26">
      <c r="A5" s="10" t="s">
        <v>15</v>
      </c>
      <c r="B5" s="11">
        <v>404</v>
      </c>
      <c r="C5" s="12">
        <v>1</v>
      </c>
      <c r="D5" s="13"/>
      <c r="E5" s="11">
        <v>398</v>
      </c>
      <c r="F5" s="12">
        <v>5</v>
      </c>
      <c r="G5" s="13"/>
      <c r="H5" s="11">
        <v>415</v>
      </c>
      <c r="I5" s="12">
        <v>1</v>
      </c>
      <c r="J5" s="23"/>
      <c r="K5" s="11">
        <v>404</v>
      </c>
      <c r="L5" s="12"/>
      <c r="M5" s="12"/>
      <c r="N5" s="13"/>
      <c r="O5" s="24">
        <f>B5+C5+E5+F5+H5+I5+K5+L5+N5</f>
        <v>1628</v>
      </c>
      <c r="Q5" s="1">
        <f t="shared" ref="Q5:Q16" si="0">B5+E5+H5</f>
        <v>1217</v>
      </c>
      <c r="R5" s="1">
        <f>Q5*0.0026557</f>
        <v>3.2319869</v>
      </c>
      <c r="S5" s="1">
        <v>3</v>
      </c>
      <c r="T5" s="1">
        <f>Q5*0.05</f>
        <v>60.85</v>
      </c>
      <c r="U5" s="1">
        <v>61</v>
      </c>
      <c r="X5" s="1">
        <f t="shared" ref="X5:X16" si="1">B5+C5+E5+F5+H5+I5+K5+L5</f>
        <v>1628</v>
      </c>
      <c r="Y5" s="1">
        <f t="shared" ref="Y5:Y18" si="2">X5*0.2964</f>
        <v>482.5392</v>
      </c>
      <c r="Z5" s="1">
        <v>483</v>
      </c>
    </row>
    <row r="6" s="1" customFormat="1" ht="40.5" spans="1:26">
      <c r="A6" s="10" t="s">
        <v>64</v>
      </c>
      <c r="B6" s="11">
        <v>130</v>
      </c>
      <c r="C6" s="12"/>
      <c r="D6" s="13"/>
      <c r="E6" s="11">
        <v>134</v>
      </c>
      <c r="F6" s="12">
        <v>2</v>
      </c>
      <c r="G6" s="13"/>
      <c r="H6" s="11">
        <v>173</v>
      </c>
      <c r="I6" s="12"/>
      <c r="J6" s="23"/>
      <c r="K6" s="11">
        <v>132</v>
      </c>
      <c r="L6" s="12">
        <v>1</v>
      </c>
      <c r="M6" s="12"/>
      <c r="N6" s="13"/>
      <c r="O6" s="24">
        <f t="shared" ref="O6:O19" si="3">B6+C6+E6+F6+H6+I6+K6+L6+N6</f>
        <v>572</v>
      </c>
      <c r="Q6" s="1">
        <f t="shared" si="0"/>
        <v>437</v>
      </c>
      <c r="R6" s="1">
        <f t="shared" ref="R6:R17" si="4">Q6*0.0026557</f>
        <v>1.1605409</v>
      </c>
      <c r="S6" s="1">
        <v>1</v>
      </c>
      <c r="T6" s="1">
        <f t="shared" ref="T6:T17" si="5">Q6*0.05</f>
        <v>21.85</v>
      </c>
      <c r="U6" s="1">
        <v>22</v>
      </c>
      <c r="X6" s="1">
        <f t="shared" si="1"/>
        <v>572</v>
      </c>
      <c r="Y6" s="1">
        <f t="shared" si="2"/>
        <v>169.5408</v>
      </c>
      <c r="Z6" s="1">
        <v>170</v>
      </c>
    </row>
    <row r="7" s="1" customFormat="1" ht="20.25" spans="1:26">
      <c r="A7" s="10" t="s">
        <v>19</v>
      </c>
      <c r="B7" s="11">
        <v>214</v>
      </c>
      <c r="C7" s="12"/>
      <c r="D7" s="13">
        <v>2</v>
      </c>
      <c r="E7" s="11">
        <v>251</v>
      </c>
      <c r="F7" s="12">
        <v>3</v>
      </c>
      <c r="G7" s="13"/>
      <c r="H7" s="11">
        <v>222</v>
      </c>
      <c r="I7" s="12"/>
      <c r="J7" s="23"/>
      <c r="K7" s="11">
        <v>236</v>
      </c>
      <c r="L7" s="12"/>
      <c r="M7" s="12"/>
      <c r="N7" s="13"/>
      <c r="O7" s="24">
        <f t="shared" si="3"/>
        <v>926</v>
      </c>
      <c r="Q7" s="1">
        <f t="shared" si="0"/>
        <v>687</v>
      </c>
      <c r="R7" s="1">
        <f t="shared" si="4"/>
        <v>1.8244659</v>
      </c>
      <c r="S7" s="1">
        <v>2</v>
      </c>
      <c r="T7" s="1">
        <f t="shared" si="5"/>
        <v>34.35</v>
      </c>
      <c r="U7" s="1">
        <v>34</v>
      </c>
      <c r="X7" s="1">
        <f t="shared" si="1"/>
        <v>926</v>
      </c>
      <c r="Y7" s="1">
        <f t="shared" si="2"/>
        <v>274.4664</v>
      </c>
      <c r="Z7" s="1">
        <v>274</v>
      </c>
    </row>
    <row r="8" s="1" customFormat="1" ht="20.25" spans="1:26">
      <c r="A8" s="10" t="s">
        <v>21</v>
      </c>
      <c r="B8" s="11">
        <v>71</v>
      </c>
      <c r="C8" s="12"/>
      <c r="D8" s="13"/>
      <c r="E8" s="11">
        <v>60</v>
      </c>
      <c r="F8" s="12">
        <v>3</v>
      </c>
      <c r="G8" s="13"/>
      <c r="H8" s="11">
        <v>63</v>
      </c>
      <c r="I8" s="12"/>
      <c r="J8" s="23"/>
      <c r="K8" s="11">
        <v>78</v>
      </c>
      <c r="L8" s="12"/>
      <c r="M8" s="12"/>
      <c r="N8" s="13"/>
      <c r="O8" s="24">
        <f t="shared" si="3"/>
        <v>275</v>
      </c>
      <c r="Q8" s="1">
        <f t="shared" si="0"/>
        <v>194</v>
      </c>
      <c r="R8" s="1">
        <f t="shared" si="4"/>
        <v>0.5152058</v>
      </c>
      <c r="S8" s="1">
        <v>1</v>
      </c>
      <c r="T8" s="1">
        <f t="shared" si="5"/>
        <v>9.7</v>
      </c>
      <c r="U8" s="1">
        <v>10</v>
      </c>
      <c r="X8">
        <f t="shared" si="1"/>
        <v>275</v>
      </c>
      <c r="Y8" s="1">
        <f t="shared" si="2"/>
        <v>81.51</v>
      </c>
      <c r="Z8" s="1">
        <v>82</v>
      </c>
    </row>
    <row r="9" s="1" customFormat="1" ht="20.25" spans="1:26">
      <c r="A9" s="10" t="s">
        <v>23</v>
      </c>
      <c r="B9" s="11">
        <v>263</v>
      </c>
      <c r="C9" s="12"/>
      <c r="D9" s="13"/>
      <c r="E9" s="11">
        <v>361</v>
      </c>
      <c r="F9" s="12">
        <v>3</v>
      </c>
      <c r="G9" s="13"/>
      <c r="H9" s="11">
        <v>404</v>
      </c>
      <c r="I9" s="12"/>
      <c r="J9" s="23"/>
      <c r="K9" s="11">
        <v>446</v>
      </c>
      <c r="L9" s="12">
        <v>19</v>
      </c>
      <c r="M9" s="12"/>
      <c r="N9" s="13"/>
      <c r="O9" s="24">
        <f t="shared" si="3"/>
        <v>1496</v>
      </c>
      <c r="Q9" s="1">
        <f t="shared" si="0"/>
        <v>1028</v>
      </c>
      <c r="R9" s="1">
        <f t="shared" si="4"/>
        <v>2.7300596</v>
      </c>
      <c r="S9" s="1">
        <v>3</v>
      </c>
      <c r="T9" s="1">
        <f t="shared" si="5"/>
        <v>51.4</v>
      </c>
      <c r="U9" s="1">
        <v>52</v>
      </c>
      <c r="X9" s="1">
        <f t="shared" si="1"/>
        <v>1496</v>
      </c>
      <c r="Y9" s="1">
        <f t="shared" si="2"/>
        <v>443.4144</v>
      </c>
      <c r="Z9" s="1">
        <v>443</v>
      </c>
    </row>
    <row r="10" s="1" customFormat="1" ht="20.25" spans="1:26">
      <c r="A10" s="10" t="s">
        <v>25</v>
      </c>
      <c r="B10" s="11">
        <v>132</v>
      </c>
      <c r="C10" s="12"/>
      <c r="D10" s="13"/>
      <c r="E10" s="11">
        <v>152</v>
      </c>
      <c r="F10" s="12">
        <v>1</v>
      </c>
      <c r="G10" s="13" t="s">
        <v>65</v>
      </c>
      <c r="H10" s="11">
        <v>177</v>
      </c>
      <c r="I10" s="12"/>
      <c r="J10" s="23"/>
      <c r="K10" s="11">
        <v>215</v>
      </c>
      <c r="L10" s="12"/>
      <c r="M10" s="12"/>
      <c r="N10" s="13"/>
      <c r="O10" s="24">
        <f t="shared" si="3"/>
        <v>677</v>
      </c>
      <c r="Q10" s="1">
        <f t="shared" si="0"/>
        <v>461</v>
      </c>
      <c r="R10" s="1">
        <f t="shared" si="4"/>
        <v>1.2242777</v>
      </c>
      <c r="S10" s="1">
        <v>1</v>
      </c>
      <c r="T10" s="1">
        <f t="shared" si="5"/>
        <v>23.05</v>
      </c>
      <c r="U10" s="1">
        <v>23</v>
      </c>
      <c r="X10" s="1">
        <f t="shared" si="1"/>
        <v>677</v>
      </c>
      <c r="Y10" s="1">
        <f t="shared" si="2"/>
        <v>200.6628</v>
      </c>
      <c r="Z10" s="1">
        <v>201</v>
      </c>
    </row>
    <row r="11" s="1" customFormat="1" ht="20.25" spans="1:26">
      <c r="A11" s="10" t="s">
        <v>66</v>
      </c>
      <c r="B11" s="11">
        <v>126</v>
      </c>
      <c r="C11" s="12"/>
      <c r="D11" s="13"/>
      <c r="E11" s="11">
        <v>132</v>
      </c>
      <c r="F11" s="12">
        <v>3</v>
      </c>
      <c r="G11" s="13">
        <v>3</v>
      </c>
      <c r="H11" s="11">
        <v>176</v>
      </c>
      <c r="I11" s="12"/>
      <c r="J11" s="23"/>
      <c r="K11" s="11">
        <v>160</v>
      </c>
      <c r="L11" s="12"/>
      <c r="M11" s="12"/>
      <c r="N11" s="13">
        <v>44</v>
      </c>
      <c r="O11" s="24">
        <f t="shared" si="3"/>
        <v>641</v>
      </c>
      <c r="Q11" s="1">
        <f t="shared" si="0"/>
        <v>434</v>
      </c>
      <c r="R11" s="1">
        <f t="shared" si="4"/>
        <v>1.1525738</v>
      </c>
      <c r="S11" s="1">
        <v>1</v>
      </c>
      <c r="T11" s="1">
        <f t="shared" si="5"/>
        <v>21.7</v>
      </c>
      <c r="U11" s="1">
        <v>22</v>
      </c>
      <c r="X11">
        <f t="shared" si="1"/>
        <v>597</v>
      </c>
      <c r="Y11" s="1">
        <f t="shared" si="2"/>
        <v>176.9508</v>
      </c>
      <c r="Z11" s="1">
        <v>177</v>
      </c>
    </row>
    <row r="12" s="1" customFormat="1" ht="20.25" spans="1:26">
      <c r="A12" s="10" t="s">
        <v>29</v>
      </c>
      <c r="B12" s="11">
        <v>272</v>
      </c>
      <c r="C12" s="12"/>
      <c r="D12" s="13">
        <v>2</v>
      </c>
      <c r="E12" s="11">
        <v>252</v>
      </c>
      <c r="F12" s="12">
        <v>18</v>
      </c>
      <c r="G12" s="13" t="s">
        <v>65</v>
      </c>
      <c r="H12" s="11">
        <v>279</v>
      </c>
      <c r="I12" s="12"/>
      <c r="J12" s="23">
        <v>1</v>
      </c>
      <c r="K12" s="11">
        <v>248</v>
      </c>
      <c r="L12" s="12"/>
      <c r="M12" s="12"/>
      <c r="N12" s="13"/>
      <c r="O12" s="24">
        <f t="shared" si="3"/>
        <v>1069</v>
      </c>
      <c r="Q12" s="1">
        <f t="shared" si="0"/>
        <v>803</v>
      </c>
      <c r="R12" s="1">
        <f t="shared" si="4"/>
        <v>2.1325271</v>
      </c>
      <c r="S12" s="1">
        <v>2</v>
      </c>
      <c r="T12" s="1">
        <f t="shared" si="5"/>
        <v>40.15</v>
      </c>
      <c r="U12" s="1">
        <v>40</v>
      </c>
      <c r="X12">
        <f t="shared" si="1"/>
        <v>1069</v>
      </c>
      <c r="Y12" s="1">
        <f t="shared" si="2"/>
        <v>316.8516</v>
      </c>
      <c r="Z12" s="1">
        <v>317</v>
      </c>
    </row>
    <row r="13" s="1" customFormat="1" ht="20.25" spans="1:26">
      <c r="A13" s="10" t="s">
        <v>31</v>
      </c>
      <c r="B13" s="11">
        <v>43</v>
      </c>
      <c r="C13" s="12">
        <v>0</v>
      </c>
      <c r="D13" s="13"/>
      <c r="E13" s="11">
        <v>69</v>
      </c>
      <c r="F13" s="12">
        <v>1</v>
      </c>
      <c r="G13" s="13"/>
      <c r="H13" s="11">
        <v>63</v>
      </c>
      <c r="I13" s="12"/>
      <c r="J13" s="23"/>
      <c r="K13" s="11">
        <v>101</v>
      </c>
      <c r="L13" s="12">
        <v>12</v>
      </c>
      <c r="M13" s="12"/>
      <c r="N13" s="13"/>
      <c r="O13" s="24">
        <f t="shared" si="3"/>
        <v>289</v>
      </c>
      <c r="Q13" s="1">
        <f t="shared" si="0"/>
        <v>175</v>
      </c>
      <c r="R13" s="1">
        <f t="shared" si="4"/>
        <v>0.4647475</v>
      </c>
      <c r="S13" s="1">
        <v>1</v>
      </c>
      <c r="T13" s="1">
        <f t="shared" si="5"/>
        <v>8.75</v>
      </c>
      <c r="U13" s="1">
        <v>9</v>
      </c>
      <c r="X13" s="1">
        <f t="shared" si="1"/>
        <v>289</v>
      </c>
      <c r="Y13" s="1">
        <f t="shared" si="2"/>
        <v>85.6596</v>
      </c>
      <c r="Z13" s="1">
        <v>86</v>
      </c>
    </row>
    <row r="14" s="1" customFormat="1" ht="20.25" spans="1:26">
      <c r="A14" s="10" t="s">
        <v>33</v>
      </c>
      <c r="B14" s="11">
        <v>178</v>
      </c>
      <c r="C14" s="12"/>
      <c r="D14" s="13">
        <v>4</v>
      </c>
      <c r="E14" s="11">
        <v>206</v>
      </c>
      <c r="F14" s="12">
        <v>2</v>
      </c>
      <c r="G14" s="13">
        <v>5</v>
      </c>
      <c r="H14" s="11">
        <v>223</v>
      </c>
      <c r="I14" s="12"/>
      <c r="J14" s="23">
        <v>3</v>
      </c>
      <c r="K14" s="11">
        <v>216</v>
      </c>
      <c r="L14" s="12"/>
      <c r="M14" s="12">
        <v>1</v>
      </c>
      <c r="N14" s="13"/>
      <c r="O14" s="24">
        <f t="shared" si="3"/>
        <v>825</v>
      </c>
      <c r="Q14" s="1">
        <f t="shared" si="0"/>
        <v>607</v>
      </c>
      <c r="R14" s="1">
        <f t="shared" si="4"/>
        <v>1.6120099</v>
      </c>
      <c r="S14" s="1">
        <v>2</v>
      </c>
      <c r="T14" s="1">
        <f t="shared" si="5"/>
        <v>30.35</v>
      </c>
      <c r="U14" s="1">
        <v>30</v>
      </c>
      <c r="X14" s="1">
        <f t="shared" si="1"/>
        <v>825</v>
      </c>
      <c r="Y14" s="1">
        <f t="shared" si="2"/>
        <v>244.53</v>
      </c>
      <c r="Z14" s="1">
        <v>245</v>
      </c>
    </row>
    <row r="15" s="1" customFormat="1" ht="20.25" spans="1:26">
      <c r="A15" s="10" t="s">
        <v>35</v>
      </c>
      <c r="B15" s="11">
        <v>168</v>
      </c>
      <c r="C15" s="12">
        <v>0</v>
      </c>
      <c r="D15" s="13" t="s">
        <v>65</v>
      </c>
      <c r="E15" s="11">
        <v>274</v>
      </c>
      <c r="F15" s="12">
        <v>3</v>
      </c>
      <c r="G15" s="13" t="s">
        <v>65</v>
      </c>
      <c r="H15" s="11">
        <v>219</v>
      </c>
      <c r="I15" s="12"/>
      <c r="J15" s="23"/>
      <c r="K15" s="11">
        <v>102</v>
      </c>
      <c r="L15" s="12"/>
      <c r="M15" s="12"/>
      <c r="N15" s="13">
        <v>139</v>
      </c>
      <c r="O15" s="24">
        <f t="shared" si="3"/>
        <v>905</v>
      </c>
      <c r="Q15" s="1">
        <f t="shared" si="0"/>
        <v>661</v>
      </c>
      <c r="R15" s="1">
        <f t="shared" si="4"/>
        <v>1.7554177</v>
      </c>
      <c r="S15" s="1">
        <v>2</v>
      </c>
      <c r="T15" s="1">
        <f t="shared" si="5"/>
        <v>33.05</v>
      </c>
      <c r="U15" s="1">
        <v>33</v>
      </c>
      <c r="X15" s="1">
        <f t="shared" si="1"/>
        <v>766</v>
      </c>
      <c r="Y15" s="1">
        <f t="shared" si="2"/>
        <v>227.0424</v>
      </c>
      <c r="Z15" s="1">
        <v>227</v>
      </c>
    </row>
    <row r="16" s="1" customFormat="1" ht="20.25" spans="1:26">
      <c r="A16" s="10" t="s">
        <v>39</v>
      </c>
      <c r="B16" s="11">
        <v>215</v>
      </c>
      <c r="C16" s="12"/>
      <c r="D16" s="13"/>
      <c r="E16" s="11">
        <v>358</v>
      </c>
      <c r="F16" s="12">
        <v>12</v>
      </c>
      <c r="G16" s="13"/>
      <c r="H16" s="11">
        <v>340</v>
      </c>
      <c r="I16" s="12">
        <v>1</v>
      </c>
      <c r="J16" s="23"/>
      <c r="K16" s="11">
        <v>313</v>
      </c>
      <c r="L16" s="12"/>
      <c r="M16" s="12"/>
      <c r="N16" s="13"/>
      <c r="O16" s="24">
        <f t="shared" si="3"/>
        <v>1239</v>
      </c>
      <c r="Q16" s="1">
        <f t="shared" si="0"/>
        <v>913</v>
      </c>
      <c r="R16" s="1">
        <f t="shared" si="4"/>
        <v>2.4246541</v>
      </c>
      <c r="S16" s="1">
        <v>2</v>
      </c>
      <c r="T16" s="1">
        <f t="shared" si="5"/>
        <v>45.65</v>
      </c>
      <c r="U16" s="1">
        <v>46</v>
      </c>
      <c r="X16" s="1">
        <f t="shared" si="1"/>
        <v>1239</v>
      </c>
      <c r="Y16" s="1">
        <f t="shared" si="2"/>
        <v>367.2396</v>
      </c>
      <c r="Z16" s="1">
        <v>367</v>
      </c>
    </row>
    <row r="17" s="1" customFormat="1" ht="20.25" spans="1:26">
      <c r="A17" s="10" t="s">
        <v>67</v>
      </c>
      <c r="B17" s="11"/>
      <c r="C17" s="12"/>
      <c r="D17" s="13"/>
      <c r="E17" s="11">
        <v>51</v>
      </c>
      <c r="F17" s="12"/>
      <c r="G17" s="13"/>
      <c r="H17" s="11">
        <v>71</v>
      </c>
      <c r="I17" s="12"/>
      <c r="J17" s="23"/>
      <c r="K17" s="11">
        <v>139</v>
      </c>
      <c r="L17" s="12">
        <v>11</v>
      </c>
      <c r="M17" s="12"/>
      <c r="N17" s="13"/>
      <c r="O17" s="24">
        <f t="shared" si="3"/>
        <v>272</v>
      </c>
      <c r="Q17" s="1">
        <v>667</v>
      </c>
      <c r="R17" s="1">
        <f t="shared" si="4"/>
        <v>1.7713519</v>
      </c>
      <c r="S17" s="1">
        <v>2</v>
      </c>
      <c r="T17" s="1">
        <f t="shared" si="5"/>
        <v>33.35</v>
      </c>
      <c r="U17" s="1">
        <v>33</v>
      </c>
      <c r="X17" s="1">
        <v>1001</v>
      </c>
      <c r="Y17" s="1">
        <f t="shared" si="2"/>
        <v>296.6964</v>
      </c>
      <c r="Z17" s="1">
        <v>297</v>
      </c>
    </row>
    <row r="18" s="1" customFormat="1" ht="20.25" spans="1:27">
      <c r="A18" s="14" t="s">
        <v>68</v>
      </c>
      <c r="B18" s="15">
        <v>89</v>
      </c>
      <c r="C18" s="16"/>
      <c r="D18" s="17"/>
      <c r="E18" s="15">
        <v>210</v>
      </c>
      <c r="F18" s="16">
        <v>8</v>
      </c>
      <c r="G18" s="17"/>
      <c r="H18" s="15">
        <v>246</v>
      </c>
      <c r="I18" s="16"/>
      <c r="J18" s="25"/>
      <c r="K18" s="11">
        <v>176</v>
      </c>
      <c r="L18" s="12"/>
      <c r="M18" s="12"/>
      <c r="N18" s="13"/>
      <c r="O18" s="24">
        <f t="shared" si="3"/>
        <v>729</v>
      </c>
      <c r="Q18">
        <f t="shared" ref="Q18:X18" si="6">SUM(Q5:Q17)</f>
        <v>8284</v>
      </c>
      <c r="R18">
        <f t="shared" si="6"/>
        <v>21.9998188</v>
      </c>
      <c r="S18">
        <f t="shared" si="6"/>
        <v>23</v>
      </c>
      <c r="T18">
        <f t="shared" si="6"/>
        <v>414.2</v>
      </c>
      <c r="U18">
        <f t="shared" si="6"/>
        <v>415</v>
      </c>
      <c r="V18">
        <f t="shared" si="6"/>
        <v>0</v>
      </c>
      <c r="W18">
        <f t="shared" si="6"/>
        <v>0</v>
      </c>
      <c r="X18">
        <f t="shared" si="6"/>
        <v>11360</v>
      </c>
      <c r="Y18" s="1">
        <f t="shared" si="2"/>
        <v>3367.104</v>
      </c>
      <c r="Z18">
        <f>SUM(Z5:Z17)</f>
        <v>3369</v>
      </c>
      <c r="AA18"/>
    </row>
    <row r="19" ht="21" spans="1:26">
      <c r="A19" s="18" t="s">
        <v>69</v>
      </c>
      <c r="B19" s="19">
        <f>SUM(B5:B18)</f>
        <v>2305</v>
      </c>
      <c r="C19" s="19">
        <f>SUM(C5:C18)</f>
        <v>1</v>
      </c>
      <c r="D19" s="19">
        <f>SUM(D5:D18)</f>
        <v>8</v>
      </c>
      <c r="E19" s="19">
        <f>SUM(E5:E18)</f>
        <v>2908</v>
      </c>
      <c r="F19" s="19">
        <f>SUM(F5:F18)</f>
        <v>64</v>
      </c>
      <c r="G19" s="19">
        <f t="shared" ref="G19:N19" si="7">SUM(G5:G18)</f>
        <v>8</v>
      </c>
      <c r="H19" s="19">
        <f t="shared" si="7"/>
        <v>3071</v>
      </c>
      <c r="I19" s="19">
        <f t="shared" si="7"/>
        <v>2</v>
      </c>
      <c r="J19" s="19">
        <f t="shared" si="7"/>
        <v>4</v>
      </c>
      <c r="K19" s="19">
        <f t="shared" si="7"/>
        <v>2966</v>
      </c>
      <c r="L19" s="19">
        <f t="shared" si="7"/>
        <v>43</v>
      </c>
      <c r="M19" s="19">
        <f t="shared" si="7"/>
        <v>1</v>
      </c>
      <c r="N19" s="19">
        <f t="shared" si="7"/>
        <v>183</v>
      </c>
      <c r="O19" s="24">
        <f t="shared" si="3"/>
        <v>11543</v>
      </c>
      <c r="S19" s="1">
        <v>17</v>
      </c>
      <c r="U19" s="1">
        <v>415</v>
      </c>
      <c r="Z19" s="1">
        <v>3368</v>
      </c>
    </row>
  </sheetData>
  <mergeCells count="6">
    <mergeCell ref="B3:D3"/>
    <mergeCell ref="E3:G3"/>
    <mergeCell ref="H3:J3"/>
    <mergeCell ref="K3:N3"/>
    <mergeCell ref="A3:A4"/>
    <mergeCell ref="O3:O4"/>
  </mergeCells>
  <pageMargins left="0.707638888888889" right="0.359027777777778" top="0.747916666666667" bottom="0.747916666666667" header="0.313888888888889" footer="0.313888888888889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附件10</vt:lpstr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2016-09-22T10:27:00Z</dcterms:created>
  <cp:lastPrinted>2017-09-21T01:28:00Z</cp:lastPrinted>
  <dcterms:modified xsi:type="dcterms:W3CDTF">2017-09-26T01:32:03Z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2052-10.1.0.6749</vt:lpwstr>
  </property>
</Properties>
</file>